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VaI_2016_de minimis\Engul s.r.o\VO\VO na 3 stroje nové\PT\"/>
    </mc:Choice>
  </mc:AlternateContent>
  <bookViews>
    <workbookView xWindow="0" yWindow="0" windowWidth="28800" windowHeight="106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2'!$A$1:$A$39</definedName>
    <definedName name="aukcia">[1]summary!$F$187</definedName>
    <definedName name="naraz">[1]summary!$F$15</definedName>
    <definedName name="_xlnm.Print_Area" localSheetId="0">'Príloha č. 2'!$B$4:$K$111</definedName>
    <definedName name="obstarávateľ" comment="obstarávateľ vs verejný obstarávateľ">[1]summary!$Z$4</definedName>
    <definedName name="today">[1]summary!$K$37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3" i="1" l="1"/>
  <c r="J103" i="1"/>
  <c r="J102" i="1"/>
  <c r="K102" i="1" s="1"/>
  <c r="J101" i="1"/>
  <c r="K101" i="1" s="1"/>
  <c r="K100" i="1"/>
  <c r="K104" i="1" s="1"/>
  <c r="J100" i="1"/>
  <c r="J104" i="1" s="1"/>
  <c r="A77" i="1"/>
  <c r="J76" i="1"/>
  <c r="K67" i="1"/>
  <c r="J67" i="1"/>
  <c r="J66" i="1"/>
  <c r="K66" i="1" s="1"/>
  <c r="K65" i="1"/>
  <c r="J65" i="1"/>
  <c r="J64" i="1"/>
  <c r="K64" i="1" s="1"/>
  <c r="K68" i="1" s="1"/>
  <c r="A42" i="1"/>
  <c r="A41" i="1"/>
  <c r="J40" i="1"/>
  <c r="A37" i="1"/>
  <c r="A33" i="1"/>
  <c r="K31" i="1"/>
  <c r="J31" i="1"/>
  <c r="J30" i="1"/>
  <c r="K30" i="1" s="1"/>
  <c r="K29" i="1"/>
  <c r="J29" i="1"/>
  <c r="A29" i="1"/>
  <c r="J28" i="1"/>
  <c r="K28" i="1" s="1"/>
  <c r="K32" i="1" s="1"/>
  <c r="A27" i="1"/>
  <c r="A6" i="1"/>
  <c r="A5" i="1"/>
  <c r="A108" i="1" s="1"/>
  <c r="J4" i="1"/>
  <c r="A63" i="1" l="1"/>
  <c r="A65" i="1"/>
  <c r="A69" i="1"/>
  <c r="A73" i="1"/>
  <c r="A78" i="1"/>
  <c r="A99" i="1"/>
  <c r="A101" i="1"/>
  <c r="A105" i="1"/>
  <c r="A109" i="1"/>
  <c r="A7" i="1"/>
  <c r="A28" i="1"/>
  <c r="A32" i="1"/>
  <c r="A34" i="1"/>
  <c r="A38" i="1"/>
  <c r="A43" i="1"/>
  <c r="A64" i="1"/>
  <c r="A68" i="1"/>
  <c r="A70" i="1"/>
  <c r="A74" i="1"/>
  <c r="A79" i="1"/>
  <c r="A100" i="1"/>
  <c r="A104" i="1"/>
  <c r="A106" i="1"/>
  <c r="A110" i="1"/>
  <c r="A25" i="1"/>
  <c r="A31" i="1"/>
  <c r="J32" i="1"/>
  <c r="A35" i="1"/>
  <c r="A39" i="1"/>
  <c r="A61" i="1"/>
  <c r="A67" i="1"/>
  <c r="J68" i="1"/>
  <c r="A71" i="1"/>
  <c r="A75" i="1"/>
  <c r="A97" i="1"/>
  <c r="A103" i="1"/>
  <c r="A107" i="1"/>
  <c r="A111" i="1"/>
  <c r="A8" i="1"/>
  <c r="A26" i="1"/>
  <c r="A30" i="1"/>
  <c r="A36" i="1"/>
  <c r="A44" i="1"/>
  <c r="A62" i="1"/>
  <c r="A66" i="1"/>
  <c r="A72" i="1"/>
  <c r="A80" i="1"/>
  <c r="A98" i="1"/>
  <c r="A102" i="1"/>
  <c r="G111" i="1" l="1"/>
  <c r="B77" i="1"/>
  <c r="G75" i="1"/>
  <c r="B41" i="1"/>
  <c r="G39" i="1"/>
  <c r="B5" i="1"/>
  <c r="A45" i="1"/>
  <c r="C12" i="1"/>
  <c r="B79" i="1"/>
  <c r="B43" i="1"/>
  <c r="B7" i="1"/>
  <c r="A4" i="1"/>
  <c r="B95" i="1"/>
  <c r="C84" i="1"/>
  <c r="A81" i="1"/>
  <c r="A76" i="1"/>
  <c r="B59" i="1"/>
  <c r="C48" i="1"/>
  <c r="A40" i="1"/>
  <c r="B23" i="1"/>
  <c r="A9" i="1"/>
  <c r="A95" i="1" l="1"/>
  <c r="A91" i="1"/>
  <c r="A87" i="1"/>
  <c r="A84" i="1"/>
  <c r="A59" i="1"/>
  <c r="A55" i="1"/>
  <c r="A51" i="1"/>
  <c r="A48" i="1"/>
  <c r="A23" i="1"/>
  <c r="A19" i="1"/>
  <c r="A15" i="1"/>
  <c r="A12" i="1"/>
  <c r="A52" i="1"/>
  <c r="A94" i="1"/>
  <c r="A90" i="1"/>
  <c r="A86" i="1"/>
  <c r="A83" i="1"/>
  <c r="A58" i="1"/>
  <c r="A54" i="1"/>
  <c r="A50" i="1"/>
  <c r="A47" i="1"/>
  <c r="A22" i="1"/>
  <c r="A18" i="1"/>
  <c r="A14" i="1"/>
  <c r="A11" i="1"/>
  <c r="A56" i="1"/>
  <c r="A20" i="1"/>
  <c r="A16" i="1"/>
  <c r="A96" i="1"/>
  <c r="A93" i="1"/>
  <c r="A89" i="1"/>
  <c r="A85" i="1"/>
  <c r="A82" i="1"/>
  <c r="A60" i="1"/>
  <c r="A57" i="1"/>
  <c r="A53" i="1"/>
  <c r="A49" i="1"/>
  <c r="A46" i="1"/>
  <c r="A24" i="1"/>
  <c r="A21" i="1"/>
  <c r="A17" i="1"/>
  <c r="A13" i="1"/>
  <c r="A10" i="1"/>
  <c r="A92" i="1"/>
  <c r="A88" i="1"/>
</calcChain>
</file>

<file path=xl/sharedStrings.xml><?xml version="1.0" encoding="utf-8"?>
<sst xmlns="http://schemas.openxmlformats.org/spreadsheetml/2006/main" count="121" uniqueCount="36">
  <si>
    <t>Pokyny k vyplneniu: Vypĺňajú sa žlto vyznačené polia !!!</t>
  </si>
  <si>
    <t>Stavebné práce</t>
  </si>
  <si>
    <t>Na základe Vašej výzvy na predloženie cenovej ponuky Vám predkladáme cenovú ponuku a vyhlasujeme, že sme si preštudovali Výzvu na predloženie cenovej ponuky a súhlasíme s podmienkami uvedenými vo Výzve na predloženie cenovej ponuky.</t>
  </si>
  <si>
    <t>Obchodný názov:</t>
  </si>
  <si>
    <t>Sídlo:</t>
  </si>
  <si>
    <t>IČO:</t>
  </si>
  <si>
    <t>Štatutár/ štatutári:</t>
  </si>
  <si>
    <t>Kontaktná adresa:</t>
  </si>
  <si>
    <t>Kontaktná osoba:</t>
  </si>
  <si>
    <t>Mobil:</t>
  </si>
  <si>
    <t>e-mailový kontakt:</t>
  </si>
  <si>
    <t>Časť č. 1:</t>
  </si>
  <si>
    <t xml:space="preserve">Hydraulický ohraňovací lis </t>
  </si>
  <si>
    <t>Položka</t>
  </si>
  <si>
    <t>Názov výrobcu</t>
  </si>
  <si>
    <t>Typové označenie</t>
  </si>
  <si>
    <t>Merná jednotka</t>
  </si>
  <si>
    <t>Jednotková cena 
v EUR bez DPH*</t>
  </si>
  <si>
    <t>Množstvo</t>
  </si>
  <si>
    <t>Cena 
v EUR bez DPH</t>
  </si>
  <si>
    <t>Cena 
v EUR s DPH</t>
  </si>
  <si>
    <t>Základné zariadenie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</si>
  <si>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</si>
  <si>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</si>
  <si>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</si>
  <si>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</si>
  <si>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</si>
  <si>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>Zaškolenie personálu na obsluhu zariadenia</t>
  </si>
  <si>
    <t>* Ak je neplatca DPH, uvádza sa jednotková cena celkom.</t>
  </si>
  <si>
    <t xml:space="preserve">Cenová ponuka spolu: </t>
  </si>
  <si>
    <t>Miesto:</t>
  </si>
  <si>
    <t>Dátum:</t>
  </si>
  <si>
    <t>Časť č. 2:</t>
  </si>
  <si>
    <t xml:space="preserve">Pásová píla s obojstranným uhlovaním </t>
  </si>
  <si>
    <t>Časť č. 3:</t>
  </si>
  <si>
    <t>Elektrické úkosovacie zariadenie s riadiacou jednotkou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</si>
</sst>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0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1" fillId="0" borderId="0" xfId="0" quotePrefix="1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49" fontId="0" fillId="0" borderId="0" xfId="0" applyNumberFormat="1" applyFont="1" applyFill="1" applyProtection="1"/>
    <xf numFmtId="49" fontId="0" fillId="0" borderId="0" xfId="0" applyNumberFormat="1" applyFont="1" applyFill="1" applyAlignment="1" applyProtection="1">
      <alignment horizontal="justify" wrapText="1"/>
    </xf>
    <xf numFmtId="49" fontId="0" fillId="0" borderId="0" xfId="0" applyNumberFormat="1" applyFont="1" applyFill="1" applyAlignment="1" applyProtection="1">
      <alignment horizontal="justify" wrapText="1"/>
    </xf>
    <xf numFmtId="0" fontId="0" fillId="0" borderId="0" xfId="0" applyFont="1" applyAlignment="1" applyProtection="1">
      <alignment vertical="center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Fill="1" applyBorder="1" applyAlignment="1" applyProtection="1">
      <alignment vertical="center"/>
    </xf>
    <xf numFmtId="0" fontId="8" fillId="0" borderId="5" xfId="1" applyFont="1" applyFill="1" applyBorder="1" applyAlignment="1" applyProtection="1">
      <alignment vertical="center"/>
    </xf>
    <xf numFmtId="0" fontId="7" fillId="3" borderId="6" xfId="1" applyFont="1" applyFill="1" applyBorder="1" applyAlignment="1" applyProtection="1">
      <alignment vertical="center"/>
      <protection locked="0"/>
    </xf>
    <xf numFmtId="0" fontId="7" fillId="3" borderId="7" xfId="1" applyFont="1" applyFill="1" applyBorder="1" applyAlignment="1" applyProtection="1">
      <alignment vertical="center"/>
      <protection locked="0"/>
    </xf>
    <xf numFmtId="0" fontId="8" fillId="0" borderId="8" xfId="1" applyFont="1" applyFill="1" applyBorder="1" applyAlignment="1" applyProtection="1">
      <alignment vertical="top"/>
    </xf>
    <xf numFmtId="0" fontId="8" fillId="0" borderId="9" xfId="1" applyFont="1" applyFill="1" applyBorder="1" applyAlignment="1" applyProtection="1">
      <alignment vertical="top"/>
    </xf>
    <xf numFmtId="0" fontId="7" fillId="3" borderId="8" xfId="1" applyFont="1" applyFill="1" applyBorder="1" applyAlignment="1" applyProtection="1">
      <alignment vertical="center"/>
      <protection locked="0"/>
    </xf>
    <xf numFmtId="0" fontId="7" fillId="3" borderId="10" xfId="1" applyFont="1" applyFill="1" applyBorder="1" applyAlignment="1" applyProtection="1">
      <alignment vertical="center"/>
      <protection locked="0"/>
    </xf>
    <xf numFmtId="0" fontId="8" fillId="0" borderId="8" xfId="1" applyFont="1" applyFill="1" applyBorder="1" applyAlignment="1" applyProtection="1">
      <alignment vertical="center"/>
    </xf>
    <xf numFmtId="0" fontId="8" fillId="0" borderId="9" xfId="1" applyFont="1" applyFill="1" applyBorder="1" applyAlignment="1" applyProtection="1">
      <alignment vertical="center"/>
    </xf>
    <xf numFmtId="49" fontId="0" fillId="0" borderId="0" xfId="0" applyNumberFormat="1" applyFont="1" applyBorder="1" applyProtection="1"/>
    <xf numFmtId="0" fontId="0" fillId="0" borderId="11" xfId="0" applyFont="1" applyBorder="1" applyProtection="1"/>
    <xf numFmtId="0" fontId="0" fillId="0" borderId="0" xfId="0" applyFont="1" applyBorder="1" applyProtection="1"/>
    <xf numFmtId="0" fontId="0" fillId="0" borderId="0" xfId="0" applyFont="1" applyProtection="1"/>
    <xf numFmtId="49" fontId="0" fillId="0" borderId="0" xfId="0" applyNumberFormat="1" applyFont="1" applyProtection="1"/>
    <xf numFmtId="0" fontId="9" fillId="0" borderId="0" xfId="0" applyNumberFormat="1" applyFont="1" applyAlignment="1" applyProtection="1"/>
    <xf numFmtId="0" fontId="9" fillId="0" borderId="0" xfId="0" applyNumberFormat="1" applyFont="1" applyAlignment="1" applyProtection="1"/>
    <xf numFmtId="49" fontId="1" fillId="0" borderId="0" xfId="0" applyNumberFormat="1" applyFont="1" applyAlignment="1" applyProtection="1">
      <alignment horizontal="right"/>
    </xf>
    <xf numFmtId="49" fontId="0" fillId="4" borderId="0" xfId="0" applyNumberFormat="1" applyFont="1" applyFill="1" applyAlignment="1" applyProtection="1"/>
    <xf numFmtId="49" fontId="1" fillId="5" borderId="0" xfId="0" applyNumberFormat="1" applyFont="1" applyFill="1" applyAlignment="1" applyProtection="1"/>
    <xf numFmtId="0" fontId="10" fillId="2" borderId="12" xfId="0" applyFont="1" applyFill="1" applyBorder="1" applyAlignment="1" applyProtection="1">
      <alignment vertical="center" wrapText="1"/>
    </xf>
    <xf numFmtId="0" fontId="10" fillId="2" borderId="13" xfId="0" applyFont="1" applyFill="1" applyBorder="1" applyAlignment="1" applyProtection="1">
      <alignment vertical="center" wrapText="1"/>
    </xf>
    <xf numFmtId="0" fontId="10" fillId="2" borderId="14" xfId="0" applyFont="1" applyFill="1" applyBorder="1" applyAlignment="1" applyProtection="1">
      <alignment vertical="center" wrapText="1"/>
    </xf>
    <xf numFmtId="0" fontId="11" fillId="2" borderId="15" xfId="0" applyFont="1" applyFill="1" applyBorder="1" applyAlignment="1" applyProtection="1">
      <alignment vertical="center" wrapText="1"/>
    </xf>
    <xf numFmtId="0" fontId="11" fillId="2" borderId="16" xfId="0" applyFont="1" applyFill="1" applyBorder="1" applyAlignment="1" applyProtection="1">
      <alignment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1" fillId="2" borderId="17" xfId="0" applyFont="1" applyFill="1" applyBorder="1" applyAlignment="1" applyProtection="1">
      <alignment vertical="center" wrapText="1"/>
    </xf>
    <xf numFmtId="0" fontId="10" fillId="2" borderId="17" xfId="0" applyFont="1" applyFill="1" applyBorder="1" applyAlignment="1" applyProtection="1">
      <alignment vertical="center" wrapText="1"/>
    </xf>
    <xf numFmtId="0" fontId="12" fillId="4" borderId="15" xfId="0" applyNumberFormat="1" applyFont="1" applyFill="1" applyBorder="1" applyAlignment="1" applyProtection="1">
      <alignment horizontal="center" vertical="center" wrapText="1"/>
    </xf>
    <xf numFmtId="0" fontId="12" fillId="4" borderId="18" xfId="0" applyNumberFormat="1" applyFont="1" applyFill="1" applyBorder="1" applyAlignment="1" applyProtection="1">
      <alignment horizontal="center" vertical="center" wrapText="1"/>
    </xf>
    <xf numFmtId="0" fontId="12" fillId="4" borderId="19" xfId="0" applyNumberFormat="1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vertical="center" wrapText="1"/>
      <protection locked="0"/>
    </xf>
    <xf numFmtId="0" fontId="13" fillId="3" borderId="16" xfId="0" applyFont="1" applyFill="1" applyBorder="1" applyAlignment="1" applyProtection="1">
      <alignment vertical="center" wrapText="1"/>
      <protection locked="0"/>
    </xf>
    <xf numFmtId="164" fontId="12" fillId="4" borderId="17" xfId="0" applyNumberFormat="1" applyFont="1" applyFill="1" applyBorder="1" applyAlignment="1" applyProtection="1">
      <alignment horizontal="center" vertical="center" wrapText="1"/>
    </xf>
    <xf numFmtId="4" fontId="12" fillId="3" borderId="21" xfId="0" applyNumberFormat="1" applyFont="1" applyFill="1" applyBorder="1" applyAlignment="1" applyProtection="1">
      <alignment vertical="center" wrapText="1"/>
      <protection locked="0"/>
    </xf>
    <xf numFmtId="164" fontId="12" fillId="4" borderId="11" xfId="0" applyNumberFormat="1" applyFont="1" applyFill="1" applyBorder="1" applyAlignment="1" applyProtection="1">
      <alignment vertical="center" wrapText="1"/>
    </xf>
    <xf numFmtId="4" fontId="12" fillId="0" borderId="17" xfId="0" applyNumberFormat="1" applyFont="1" applyFill="1" applyBorder="1" applyAlignment="1" applyProtection="1">
      <alignment vertical="center" wrapText="1"/>
    </xf>
    <xf numFmtId="0" fontId="12" fillId="4" borderId="22" xfId="0" applyNumberFormat="1" applyFont="1" applyFill="1" applyBorder="1" applyAlignment="1" applyProtection="1">
      <alignment vertical="center" wrapText="1"/>
    </xf>
    <xf numFmtId="164" fontId="12" fillId="4" borderId="6" xfId="0" applyNumberFormat="1" applyFont="1" applyFill="1" applyBorder="1" applyAlignment="1" applyProtection="1">
      <alignment horizontal="center" vertical="center" wrapText="1"/>
    </xf>
    <xf numFmtId="164" fontId="12" fillId="4" borderId="7" xfId="0" applyNumberFormat="1" applyFont="1" applyFill="1" applyBorder="1" applyAlignment="1" applyProtection="1">
      <alignment horizontal="center" vertical="center" wrapText="1"/>
    </xf>
    <xf numFmtId="164" fontId="12" fillId="4" borderId="23" xfId="0" applyNumberFormat="1" applyFont="1" applyFill="1" applyBorder="1" applyAlignment="1" applyProtection="1">
      <alignment horizontal="center" vertical="center" wrapText="1"/>
    </xf>
    <xf numFmtId="4" fontId="12" fillId="3" borderId="24" xfId="0" applyNumberFormat="1" applyFont="1" applyFill="1" applyBorder="1" applyAlignment="1" applyProtection="1">
      <alignment vertical="center" wrapText="1"/>
      <protection locked="0"/>
    </xf>
    <xf numFmtId="164" fontId="12" fillId="4" borderId="25" xfId="0" applyNumberFormat="1" applyFont="1" applyFill="1" applyBorder="1" applyAlignment="1" applyProtection="1">
      <alignment vertical="center" wrapText="1"/>
    </xf>
    <xf numFmtId="4" fontId="12" fillId="0" borderId="23" xfId="0" applyNumberFormat="1" applyFont="1" applyFill="1" applyBorder="1" applyAlignment="1" applyProtection="1">
      <alignment vertical="center" wrapText="1"/>
    </xf>
    <xf numFmtId="0" fontId="12" fillId="4" borderId="26" xfId="0" applyNumberFormat="1" applyFont="1" applyFill="1" applyBorder="1" applyAlignment="1" applyProtection="1">
      <alignment horizontal="center" vertical="center" wrapText="1"/>
    </xf>
    <xf numFmtId="0" fontId="12" fillId="4" borderId="27" xfId="0" applyNumberFormat="1" applyFont="1" applyFill="1" applyBorder="1" applyAlignment="1" applyProtection="1">
      <alignment horizontal="center" vertical="center" wrapText="1"/>
    </xf>
    <xf numFmtId="0" fontId="12" fillId="4" borderId="9" xfId="0" applyNumberFormat="1" applyFont="1" applyFill="1" applyBorder="1" applyAlignment="1" applyProtection="1">
      <alignment vertical="center" wrapText="1"/>
    </xf>
    <xf numFmtId="164" fontId="12" fillId="4" borderId="8" xfId="0" applyNumberFormat="1" applyFont="1" applyFill="1" applyBorder="1" applyAlignment="1" applyProtection="1">
      <alignment horizontal="center" vertical="center" wrapText="1"/>
    </xf>
    <xf numFmtId="164" fontId="12" fillId="4" borderId="10" xfId="0" applyNumberFormat="1" applyFont="1" applyFill="1" applyBorder="1" applyAlignment="1" applyProtection="1">
      <alignment horizontal="center" vertical="center" wrapText="1"/>
    </xf>
    <xf numFmtId="164" fontId="12" fillId="4" borderId="28" xfId="0" applyNumberFormat="1" applyFont="1" applyFill="1" applyBorder="1" applyAlignment="1" applyProtection="1">
      <alignment horizontal="center" vertical="center" wrapText="1"/>
    </xf>
    <xf numFmtId="4" fontId="12" fillId="3" borderId="29" xfId="0" applyNumberFormat="1" applyFont="1" applyFill="1" applyBorder="1" applyAlignment="1" applyProtection="1">
      <alignment vertical="center" wrapText="1"/>
      <protection locked="0"/>
    </xf>
    <xf numFmtId="164" fontId="12" fillId="4" borderId="30" xfId="0" applyNumberFormat="1" applyFont="1" applyFill="1" applyBorder="1" applyAlignment="1" applyProtection="1">
      <alignment vertical="center" wrapText="1"/>
    </xf>
    <xf numFmtId="4" fontId="12" fillId="0" borderId="28" xfId="0" applyNumberFormat="1" applyFont="1" applyFill="1" applyBorder="1" applyAlignment="1" applyProtection="1">
      <alignment vertical="center" wrapText="1"/>
    </xf>
    <xf numFmtId="0" fontId="12" fillId="4" borderId="31" xfId="0" applyNumberFormat="1" applyFont="1" applyFill="1" applyBorder="1" applyAlignment="1" applyProtection="1">
      <alignment horizontal="center" vertical="center" wrapText="1"/>
    </xf>
    <xf numFmtId="0" fontId="12" fillId="4" borderId="32" xfId="0" applyNumberFormat="1" applyFont="1" applyFill="1" applyBorder="1" applyAlignment="1" applyProtection="1">
      <alignment horizontal="center" vertical="center" wrapText="1"/>
    </xf>
    <xf numFmtId="0" fontId="12" fillId="4" borderId="33" xfId="0" applyNumberFormat="1" applyFont="1" applyFill="1" applyBorder="1" applyAlignment="1" applyProtection="1">
      <alignment vertical="center" wrapText="1"/>
    </xf>
    <xf numFmtId="164" fontId="12" fillId="4" borderId="34" xfId="0" applyNumberFormat="1" applyFont="1" applyFill="1" applyBorder="1" applyAlignment="1" applyProtection="1">
      <alignment horizontal="center" vertical="center" wrapText="1"/>
    </xf>
    <xf numFmtId="164" fontId="12" fillId="4" borderId="35" xfId="0" applyNumberFormat="1" applyFont="1" applyFill="1" applyBorder="1" applyAlignment="1" applyProtection="1">
      <alignment horizontal="center" vertical="center" wrapText="1"/>
    </xf>
    <xf numFmtId="164" fontId="12" fillId="4" borderId="36" xfId="0" applyNumberFormat="1" applyFont="1" applyFill="1" applyBorder="1" applyAlignment="1" applyProtection="1">
      <alignment horizontal="center" vertical="center" wrapText="1"/>
    </xf>
    <xf numFmtId="4" fontId="12" fillId="3" borderId="37" xfId="0" applyNumberFormat="1" applyFont="1" applyFill="1" applyBorder="1" applyAlignment="1" applyProtection="1">
      <alignment vertical="center" wrapText="1"/>
      <protection locked="0"/>
    </xf>
    <xf numFmtId="164" fontId="12" fillId="4" borderId="38" xfId="0" applyNumberFormat="1" applyFont="1" applyFill="1" applyBorder="1" applyAlignment="1" applyProtection="1">
      <alignment vertical="center" wrapText="1"/>
    </xf>
    <xf numFmtId="4" fontId="12" fillId="0" borderId="36" xfId="0" applyNumberFormat="1" applyFont="1" applyFill="1" applyBorder="1" applyAlignment="1" applyProtection="1">
      <alignment vertical="center" wrapText="1"/>
    </xf>
    <xf numFmtId="49" fontId="14" fillId="0" borderId="0" xfId="0" applyNumberFormat="1" applyFont="1" applyFill="1" applyAlignment="1" applyProtection="1">
      <alignment vertical="top"/>
    </xf>
    <xf numFmtId="0" fontId="0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4" fontId="1" fillId="2" borderId="39" xfId="0" applyNumberFormat="1" applyFont="1" applyFill="1" applyBorder="1" applyAlignment="1" applyProtection="1">
      <alignment vertical="center"/>
    </xf>
    <xf numFmtId="0" fontId="8" fillId="0" borderId="0" xfId="1" applyFont="1" applyFill="1" applyAlignment="1" applyProtection="1">
      <alignment horizontal="right" vertical="center"/>
    </xf>
    <xf numFmtId="0" fontId="8" fillId="0" borderId="40" xfId="1" applyFont="1" applyFill="1" applyBorder="1" applyAlignment="1" applyProtection="1">
      <alignment vertical="center"/>
    </xf>
    <xf numFmtId="0" fontId="8" fillId="0" borderId="0" xfId="1" applyFont="1" applyFill="1" applyAlignment="1" applyProtection="1">
      <alignment vertical="center"/>
    </xf>
    <xf numFmtId="0" fontId="8" fillId="0" borderId="4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/>
    </xf>
  </cellXfs>
  <cellStyles count="2">
    <cellStyle name="Normal 2" xfId="1"/>
    <cellStyle name="Normálne" xfId="0" builtinId="0"/>
  </cellStyles>
  <dxfs count="1">
    <dxf>
      <font>
        <color theme="0"/>
      </font>
      <fill>
        <patternFill>
          <bgColor theme="0"/>
        </patternFill>
      </fill>
      <border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2016_de%20minimis/Engul%20s.r.o/VO/VO%20na%203%20stroje%20nov&#233;/PT%20+%20VO%20engul%20nov&#23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y - tlač"/>
      <sheetName val="Príprava"/>
      <sheetName val="Výzva na prieskum trhu"/>
      <sheetName val="Príloha č. 1 nové"/>
      <sheetName val="Príloha č. 1"/>
      <sheetName val="Príloha č. 2"/>
      <sheetName val="Prieskum trhu"/>
      <sheetName val="Súťažné podklady"/>
      <sheetName val="Menovanie komisie"/>
      <sheetName val="Zaslanie SP + Evidencia"/>
      <sheetName val="Otváranie Naraz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4">
          <cell r="Z4" t="str">
            <v>obstarávateľ</v>
          </cell>
        </row>
        <row r="7">
          <cell r="F7" t="str">
            <v>Tovary</v>
          </cell>
        </row>
        <row r="15">
          <cell r="F15" t="str">
            <v>naraz</v>
          </cell>
        </row>
        <row r="37">
          <cell r="K37">
            <v>43347</v>
          </cell>
        </row>
        <row r="39">
          <cell r="K39">
            <v>43315</v>
          </cell>
        </row>
        <row r="187">
          <cell r="F187" t="str">
            <v>nie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  <row r="111">
          <cell r="C111" t="str">
            <v xml:space="preserve">Príloha č. 2: </v>
          </cell>
          <cell r="E111" t="str">
            <v>Cenová ponuka</v>
          </cell>
        </row>
      </sheetData>
      <sheetData sheetId="5"/>
      <sheetData sheetId="6"/>
      <sheetData sheetId="7"/>
      <sheetData sheetId="8"/>
      <sheetData sheetId="9">
        <row r="617">
          <cell r="C617" t="str">
            <v>Kúpna zmluva – Príloha č. 2:</v>
          </cell>
          <cell r="F617" t="str">
            <v>Rozpočet cenovej ponuky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111"/>
  <sheetViews>
    <sheetView tabSelected="1" view="pageBreakPreview" zoomScaleNormal="100" zoomScaleSheetLayoutView="100" workbookViewId="0">
      <pane ySplit="3" topLeftCell="A4" activePane="bottomLeft" state="frozen"/>
      <selection pane="bottomLeft" activeCell="E16" sqref="E16:F16"/>
    </sheetView>
  </sheetViews>
  <sheetFormatPr defaultColWidth="9.140625" defaultRowHeight="15" x14ac:dyDescent="0.25"/>
  <cols>
    <col min="1" max="1" width="4.7109375" style="31" customWidth="1"/>
    <col min="2" max="2" width="3.28515625" style="32" customWidth="1"/>
    <col min="3" max="3" width="13.7109375" style="31" customWidth="1"/>
    <col min="4" max="4" width="18.7109375" style="31" customWidth="1"/>
    <col min="5" max="6" width="20.7109375" style="31" customWidth="1"/>
    <col min="7" max="7" width="8.7109375" style="31" customWidth="1"/>
    <col min="8" max="8" width="15.7109375" style="31" customWidth="1"/>
    <col min="9" max="9" width="8.7109375" style="31" customWidth="1"/>
    <col min="10" max="11" width="15.7109375" style="31" customWidth="1"/>
    <col min="12" max="12" width="6.5703125" style="31" bestFit="1" customWidth="1"/>
    <col min="13" max="13" width="14.5703125" style="31" bestFit="1" customWidth="1"/>
    <col min="14" max="25" width="9.140625" style="31"/>
    <col min="26" max="26" width="9.42578125" style="31" bestFit="1" customWidth="1"/>
    <col min="27" max="16384" width="9.140625" style="31"/>
  </cols>
  <sheetData>
    <row r="1" spans="1:13" s="1" customFormat="1" x14ac:dyDescent="0.25">
      <c r="A1" s="1">
        <v>1</v>
      </c>
    </row>
    <row r="2" spans="1:13" s="1" customFormat="1" ht="18.75" x14ac:dyDescent="0.25">
      <c r="A2" s="2">
        <v>1</v>
      </c>
      <c r="B2" s="3" t="s">
        <v>0</v>
      </c>
      <c r="C2" s="3"/>
      <c r="D2" s="3"/>
    </row>
    <row r="3" spans="1:13" s="1" customFormat="1" x14ac:dyDescent="0.25">
      <c r="A3" s="1">
        <v>1</v>
      </c>
    </row>
    <row r="4" spans="1:13" s="2" customFormat="1" ht="21" x14ac:dyDescent="0.25">
      <c r="A4" s="2">
        <f ca="1">IF(OR([1]summary!$K$39="",[1]summary!$K$39&gt;=[1]summary!$K$37),1,0)*$A$5</f>
        <v>0</v>
      </c>
      <c r="B4" s="4"/>
      <c r="C4" s="5"/>
      <c r="D4" s="5"/>
      <c r="E4" s="5"/>
      <c r="F4" s="5"/>
      <c r="G4" s="5"/>
      <c r="H4" s="5"/>
      <c r="I4" s="5"/>
      <c r="J4" s="6" t="str">
        <f>'[1]Výzva na prieskum trhu'!$C$111</f>
        <v xml:space="preserve">Príloha č. 2: </v>
      </c>
      <c r="K4" s="6"/>
      <c r="M4" s="7" t="s">
        <v>1</v>
      </c>
    </row>
    <row r="5" spans="1:13" s="2" customFormat="1" ht="23.25" x14ac:dyDescent="0.25">
      <c r="A5" s="2">
        <f>IF([1]summary!$F$7=M4,0,1)</f>
        <v>1</v>
      </c>
      <c r="B5" s="8" t="str">
        <f ca="1">IF([1]summary!$F$7=$M$4,"",IF(OR([1]summary!$K$39="",[1]summary!$K$39&gt;=[1]summary!$K$37),'[1]Výzva na prieskum trhu'!$B$2,'[1]Súťažné podklady'!$C$617))</f>
        <v>Kúpna zmluva – Príloha č. 2:</v>
      </c>
      <c r="C5" s="8"/>
      <c r="D5" s="8"/>
      <c r="E5" s="8"/>
      <c r="F5" s="8"/>
      <c r="G5" s="8"/>
      <c r="H5" s="8"/>
      <c r="I5" s="8"/>
      <c r="J5" s="8"/>
      <c r="K5" s="9"/>
      <c r="M5" s="7"/>
    </row>
    <row r="6" spans="1:13" s="2" customFormat="1" x14ac:dyDescent="0.25">
      <c r="A6" s="2">
        <f>$A$5</f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7"/>
    </row>
    <row r="7" spans="1:13" s="2" customFormat="1" ht="23.25" x14ac:dyDescent="0.25">
      <c r="A7" s="2">
        <f>$A$5</f>
        <v>1</v>
      </c>
      <c r="B7" s="8" t="str">
        <f ca="1">IF([1]summary!$F$7=$M$4,"",IF(OR([1]summary!$K$39="",[1]summary!$K$39&gt;=[1]summary!$K$37),'[1]Výzva na prieskum trhu'!$E$111,'[1]Súťažné podklady'!$F$617))</f>
        <v>Rozpočet cenovej ponuky</v>
      </c>
      <c r="C7" s="8"/>
      <c r="D7" s="8"/>
      <c r="E7" s="8"/>
      <c r="F7" s="8"/>
      <c r="G7" s="8"/>
      <c r="H7" s="8"/>
      <c r="I7" s="8"/>
      <c r="J7" s="8"/>
      <c r="K7" s="9"/>
      <c r="M7" s="7"/>
    </row>
    <row r="8" spans="1:13" s="1" customFormat="1" x14ac:dyDescent="0.25">
      <c r="A8" s="2">
        <f>$A$5</f>
        <v>1</v>
      </c>
      <c r="B8" s="11"/>
    </row>
    <row r="9" spans="1:13" s="1" customFormat="1" x14ac:dyDescent="0.25">
      <c r="A9" s="1">
        <f ca="1">IF(OR([1]summary!$K$39="",[1]summary!$K$39&gt;=[1]summary!$K$37),1,0)</f>
        <v>0</v>
      </c>
      <c r="B9" s="12" t="s">
        <v>2</v>
      </c>
      <c r="C9" s="12"/>
      <c r="D9" s="12"/>
      <c r="E9" s="12"/>
      <c r="F9" s="12"/>
      <c r="G9" s="12"/>
      <c r="H9" s="12"/>
      <c r="I9" s="12"/>
      <c r="J9" s="12"/>
      <c r="K9" s="13"/>
    </row>
    <row r="10" spans="1:13" s="1" customFormat="1" x14ac:dyDescent="0.25">
      <c r="A10" s="1">
        <f t="shared" ref="A10:A24" ca="1" si="0">$A$9</f>
        <v>0</v>
      </c>
      <c r="B10" s="12"/>
      <c r="C10" s="12"/>
      <c r="D10" s="12"/>
      <c r="E10" s="12"/>
      <c r="F10" s="12"/>
      <c r="G10" s="12"/>
      <c r="H10" s="12"/>
      <c r="I10" s="12"/>
      <c r="J10" s="12"/>
      <c r="K10" s="13"/>
    </row>
    <row r="11" spans="1:13" s="1" customFormat="1" ht="15.75" thickBot="1" x14ac:dyDescent="0.3">
      <c r="A11" s="1">
        <f t="shared" ca="1" si="0"/>
        <v>0</v>
      </c>
      <c r="B11" s="11"/>
    </row>
    <row r="12" spans="1:13" s="14" customFormat="1" ht="19.5" customHeight="1" thickBot="1" x14ac:dyDescent="0.3">
      <c r="A12" s="1">
        <f t="shared" ca="1" si="0"/>
        <v>0</v>
      </c>
      <c r="C12" s="15" t="str">
        <f ca="1">"Identifikačné údaje "&amp;IF(OR([1]summary!$K$39="",[1]summary!$K$39&gt;=[1]summary!$K$37),"navrhovateľa:","dodávateľa:")</f>
        <v>Identifikačné údaje dodávateľa:</v>
      </c>
      <c r="D12" s="16"/>
      <c r="E12" s="16"/>
      <c r="F12" s="17"/>
    </row>
    <row r="13" spans="1:13" s="14" customFormat="1" ht="19.5" customHeight="1" x14ac:dyDescent="0.25">
      <c r="A13" s="1">
        <f t="shared" ca="1" si="0"/>
        <v>0</v>
      </c>
      <c r="C13" s="18" t="s">
        <v>3</v>
      </c>
      <c r="D13" s="19"/>
      <c r="E13" s="20"/>
      <c r="F13" s="21"/>
    </row>
    <row r="14" spans="1:13" s="14" customFormat="1" ht="39" customHeight="1" x14ac:dyDescent="0.25">
      <c r="A14" s="1">
        <f t="shared" ca="1" si="0"/>
        <v>0</v>
      </c>
      <c r="C14" s="22" t="s">
        <v>4</v>
      </c>
      <c r="D14" s="23"/>
      <c r="E14" s="24"/>
      <c r="F14" s="25"/>
    </row>
    <row r="15" spans="1:13" s="14" customFormat="1" ht="19.5" customHeight="1" x14ac:dyDescent="0.25">
      <c r="A15" s="1">
        <f t="shared" ca="1" si="0"/>
        <v>0</v>
      </c>
      <c r="C15" s="26" t="s">
        <v>5</v>
      </c>
      <c r="D15" s="27"/>
      <c r="E15" s="24"/>
      <c r="F15" s="25"/>
    </row>
    <row r="16" spans="1:13" s="14" customFormat="1" ht="19.5" customHeight="1" x14ac:dyDescent="0.25">
      <c r="A16" s="1">
        <f t="shared" ca="1" si="0"/>
        <v>0</v>
      </c>
      <c r="C16" s="26" t="s">
        <v>6</v>
      </c>
      <c r="D16" s="27"/>
      <c r="E16" s="24"/>
      <c r="F16" s="25"/>
    </row>
    <row r="17" spans="1:13" s="14" customFormat="1" ht="19.5" customHeight="1" x14ac:dyDescent="0.25">
      <c r="A17" s="1">
        <f t="shared" ca="1" si="0"/>
        <v>0</v>
      </c>
      <c r="C17" s="26" t="s">
        <v>7</v>
      </c>
      <c r="D17" s="27"/>
      <c r="E17" s="24"/>
      <c r="F17" s="25"/>
    </row>
    <row r="18" spans="1:13" s="14" customFormat="1" ht="19.5" customHeight="1" x14ac:dyDescent="0.25">
      <c r="A18" s="1">
        <f t="shared" ca="1" si="0"/>
        <v>0</v>
      </c>
      <c r="C18" s="26" t="s">
        <v>8</v>
      </c>
      <c r="D18" s="27"/>
      <c r="E18" s="24"/>
      <c r="F18" s="25"/>
    </row>
    <row r="19" spans="1:13" s="14" customFormat="1" ht="19.5" customHeight="1" x14ac:dyDescent="0.25">
      <c r="A19" s="1">
        <f t="shared" ca="1" si="0"/>
        <v>0</v>
      </c>
      <c r="C19" s="26" t="s">
        <v>9</v>
      </c>
      <c r="D19" s="27"/>
      <c r="E19" s="24"/>
      <c r="F19" s="25"/>
    </row>
    <row r="20" spans="1:13" s="14" customFormat="1" ht="19.5" customHeight="1" thickBot="1" x14ac:dyDescent="0.3">
      <c r="A20" s="1">
        <f t="shared" ca="1" si="0"/>
        <v>0</v>
      </c>
      <c r="C20" s="26" t="s">
        <v>10</v>
      </c>
      <c r="D20" s="27"/>
      <c r="E20" s="24"/>
      <c r="F20" s="25"/>
    </row>
    <row r="21" spans="1:13" x14ac:dyDescent="0.25">
      <c r="A21" s="1">
        <f t="shared" ca="1" si="0"/>
        <v>0</v>
      </c>
      <c r="B21" s="28"/>
      <c r="C21" s="29"/>
      <c r="D21" s="29"/>
      <c r="E21" s="29"/>
      <c r="F21" s="29"/>
      <c r="G21" s="30"/>
    </row>
    <row r="22" spans="1:13" x14ac:dyDescent="0.25">
      <c r="A22" s="1">
        <f t="shared" ca="1" si="0"/>
        <v>0</v>
      </c>
      <c r="C22" s="30"/>
      <c r="D22" s="30"/>
      <c r="E22" s="30"/>
      <c r="F22" s="30"/>
    </row>
    <row r="23" spans="1:13" ht="18.75" x14ac:dyDescent="0.3">
      <c r="A23" s="1">
        <f t="shared" ca="1" si="0"/>
        <v>0</v>
      </c>
      <c r="B23" s="33" t="str">
        <f ca="1">"Špecifikácia cien v ponuke "&amp;IF(OR([1]summary!$K$39="",[1]summary!$K$39&gt;=[1]summary!$K$37),"navrhovateľa:","dodávateľa:")</f>
        <v>Špecifikácia cien v ponuke dodávateľa:</v>
      </c>
      <c r="C23" s="33"/>
      <c r="D23" s="33"/>
      <c r="E23" s="33"/>
      <c r="F23" s="33"/>
      <c r="G23" s="33"/>
      <c r="H23" s="33"/>
      <c r="I23" s="33"/>
      <c r="J23" s="33"/>
      <c r="K23" s="34"/>
    </row>
    <row r="24" spans="1:13" x14ac:dyDescent="0.25">
      <c r="A24" s="1">
        <f t="shared" ca="1" si="0"/>
        <v>0</v>
      </c>
    </row>
    <row r="25" spans="1:13" x14ac:dyDescent="0.25">
      <c r="A25" s="14">
        <f t="shared" ref="A25:A39" si="1">$A$5</f>
        <v>1</v>
      </c>
      <c r="B25" s="35" t="s">
        <v>11</v>
      </c>
      <c r="C25" s="35"/>
      <c r="D25" s="36" t="s">
        <v>12</v>
      </c>
      <c r="E25" s="36"/>
      <c r="F25" s="36"/>
      <c r="G25" s="36"/>
      <c r="H25" s="36"/>
      <c r="I25" s="36"/>
      <c r="J25" s="36"/>
      <c r="K25" s="1"/>
      <c r="L25" s="37"/>
      <c r="M25" s="37"/>
    </row>
    <row r="26" spans="1:13" ht="15.75" thickBot="1" x14ac:dyDescent="0.3">
      <c r="A26" s="14">
        <f t="shared" si="1"/>
        <v>1</v>
      </c>
    </row>
    <row r="27" spans="1:13" ht="30" customHeight="1" thickBot="1" x14ac:dyDescent="0.3">
      <c r="A27" s="14">
        <f t="shared" si="1"/>
        <v>1</v>
      </c>
      <c r="B27" s="38" t="s">
        <v>13</v>
      </c>
      <c r="C27" s="39"/>
      <c r="D27" s="40"/>
      <c r="E27" s="41" t="s">
        <v>14</v>
      </c>
      <c r="F27" s="42" t="s">
        <v>15</v>
      </c>
      <c r="G27" s="43" t="s">
        <v>16</v>
      </c>
      <c r="H27" s="44" t="s">
        <v>17</v>
      </c>
      <c r="I27" s="43" t="s">
        <v>18</v>
      </c>
      <c r="J27" s="45" t="s">
        <v>19</v>
      </c>
      <c r="K27" s="45" t="s">
        <v>20</v>
      </c>
    </row>
    <row r="28" spans="1:13" ht="30" customHeight="1" thickBot="1" x14ac:dyDescent="0.3">
      <c r="A28" s="14">
        <f t="shared" si="1"/>
        <v>1</v>
      </c>
      <c r="B28" s="46" t="s">
        <v>21</v>
      </c>
      <c r="C28" s="47"/>
      <c r="D28" s="48" t="s">
        <v>12</v>
      </c>
      <c r="E28" s="49"/>
      <c r="F28" s="50"/>
      <c r="G28" s="51" t="s">
        <v>22</v>
      </c>
      <c r="H28" s="52"/>
      <c r="I28" s="53">
        <v>1</v>
      </c>
      <c r="J28" s="54" t="str">
        <f>IF(AND(H28&lt;&gt;"",I28&lt;&gt;""),H28*I28,"")</f>
        <v/>
      </c>
      <c r="K28" s="54" t="str">
        <f>IF(J28&lt;&gt;"",J28*1.2,"")</f>
        <v/>
      </c>
    </row>
    <row r="29" spans="1:13" ht="30" customHeight="1" x14ac:dyDescent="0.25">
      <c r="A29" s="14">
        <f t="shared" si="1"/>
        <v>1</v>
      </c>
      <c r="B29" s="46" t="s">
        <v>23</v>
      </c>
      <c r="C29" s="47"/>
      <c r="D29" s="55" t="s">
        <v>24</v>
      </c>
      <c r="E29" s="56" t="s">
        <v>25</v>
      </c>
      <c r="F29" s="57" t="s">
        <v>25</v>
      </c>
      <c r="G29" s="58" t="s">
        <v>25</v>
      </c>
      <c r="H29" s="59"/>
      <c r="I29" s="60">
        <v>1</v>
      </c>
      <c r="J29" s="61" t="str">
        <f t="shared" ref="J29:J31" si="2">IF(AND(H29&lt;&gt;"",I29&lt;&gt;""),H29*I29,"")</f>
        <v/>
      </c>
      <c r="K29" s="61" t="str">
        <f t="shared" ref="K29:K31" si="3">IF(J29&lt;&gt;"",J29*1.2,"")</f>
        <v/>
      </c>
    </row>
    <row r="30" spans="1:13" ht="30" customHeight="1" x14ac:dyDescent="0.25">
      <c r="A30" s="14">
        <f t="shared" si="1"/>
        <v>1</v>
      </c>
      <c r="B30" s="62"/>
      <c r="C30" s="63"/>
      <c r="D30" s="64" t="s">
        <v>26</v>
      </c>
      <c r="E30" s="65" t="s">
        <v>25</v>
      </c>
      <c r="F30" s="66" t="s">
        <v>25</v>
      </c>
      <c r="G30" s="67" t="s">
        <v>25</v>
      </c>
      <c r="H30" s="68"/>
      <c r="I30" s="69">
        <v>1</v>
      </c>
      <c r="J30" s="70" t="str">
        <f t="shared" si="2"/>
        <v/>
      </c>
      <c r="K30" s="70" t="str">
        <f t="shared" si="3"/>
        <v/>
      </c>
    </row>
    <row r="31" spans="1:13" ht="30" customHeight="1" thickBot="1" x14ac:dyDescent="0.3">
      <c r="A31" s="14">
        <f t="shared" si="1"/>
        <v>1</v>
      </c>
      <c r="B31" s="71"/>
      <c r="C31" s="72"/>
      <c r="D31" s="73" t="s">
        <v>27</v>
      </c>
      <c r="E31" s="74" t="s">
        <v>25</v>
      </c>
      <c r="F31" s="75" t="s">
        <v>25</v>
      </c>
      <c r="G31" s="76" t="s">
        <v>25</v>
      </c>
      <c r="H31" s="77"/>
      <c r="I31" s="78">
        <v>1</v>
      </c>
      <c r="J31" s="79" t="str">
        <f t="shared" si="2"/>
        <v/>
      </c>
      <c r="K31" s="79" t="str">
        <f t="shared" si="3"/>
        <v/>
      </c>
    </row>
    <row r="32" spans="1:13" ht="30" customHeight="1" thickBot="1" x14ac:dyDescent="0.3">
      <c r="A32" s="14">
        <f t="shared" si="1"/>
        <v>1</v>
      </c>
      <c r="B32" s="80" t="s">
        <v>28</v>
      </c>
      <c r="C32" s="81"/>
      <c r="D32" s="81"/>
      <c r="E32" s="81"/>
      <c r="F32" s="81"/>
      <c r="G32" s="81"/>
      <c r="I32" s="82" t="s">
        <v>29</v>
      </c>
      <c r="J32" s="83" t="str">
        <f>IF(SUM(J28:J31)&gt;0,SUM(J28:J31),"")</f>
        <v/>
      </c>
      <c r="K32" s="83" t="str">
        <f>IF(SUM(K28:K31)&gt;0,SUM(K28:K31),"")</f>
        <v/>
      </c>
    </row>
    <row r="33" spans="1:13" x14ac:dyDescent="0.25">
      <c r="A33" s="14">
        <f t="shared" si="1"/>
        <v>1</v>
      </c>
    </row>
    <row r="34" spans="1:13" x14ac:dyDescent="0.25">
      <c r="A34" s="14">
        <f t="shared" si="1"/>
        <v>1</v>
      </c>
    </row>
    <row r="35" spans="1:13" x14ac:dyDescent="0.25">
      <c r="A35" s="14">
        <f t="shared" si="1"/>
        <v>1</v>
      </c>
    </row>
    <row r="36" spans="1:13" x14ac:dyDescent="0.25">
      <c r="A36" s="14">
        <f t="shared" si="1"/>
        <v>1</v>
      </c>
      <c r="C36" s="84" t="s">
        <v>30</v>
      </c>
      <c r="D36" s="85"/>
    </row>
    <row r="37" spans="1:13" s="86" customFormat="1" x14ac:dyDescent="0.25">
      <c r="A37" s="14">
        <f t="shared" si="1"/>
        <v>1</v>
      </c>
      <c r="C37" s="84"/>
    </row>
    <row r="38" spans="1:13" s="86" customFormat="1" ht="15" customHeight="1" x14ac:dyDescent="0.25">
      <c r="A38" s="14">
        <f t="shared" si="1"/>
        <v>1</v>
      </c>
      <c r="C38" s="84" t="s">
        <v>31</v>
      </c>
      <c r="D38" s="85"/>
      <c r="G38" s="87"/>
      <c r="H38" s="87"/>
      <c r="I38" s="87"/>
      <c r="J38" s="87"/>
    </row>
    <row r="39" spans="1:13" s="86" customFormat="1" x14ac:dyDescent="0.25">
      <c r="A39" s="14">
        <f t="shared" si="1"/>
        <v>1</v>
      </c>
      <c r="F39" s="88"/>
      <c r="G39" s="89" t="str">
        <f ca="1">"podpis a pečiatka "&amp;IF(OR([1]summary!$K$39="",[1]summary!$K$39&gt;=[1]summary!$K$37),"navrhovateľa","dodávateľa")</f>
        <v>podpis a pečiatka dodávateľa</v>
      </c>
      <c r="H39" s="89"/>
      <c r="I39" s="89"/>
      <c r="J39" s="89"/>
    </row>
    <row r="40" spans="1:13" s="2" customFormat="1" ht="21" x14ac:dyDescent="0.25">
      <c r="A40" s="2">
        <f ca="1">IF(OR([1]summary!$K$39="",[1]summary!$K$39&gt;=[1]summary!$K$37),1,0)*$A$5</f>
        <v>0</v>
      </c>
      <c r="B40" s="4"/>
      <c r="C40" s="5"/>
      <c r="D40" s="5"/>
      <c r="E40" s="5"/>
      <c r="F40" s="5"/>
      <c r="G40" s="5"/>
      <c r="H40" s="5"/>
      <c r="I40" s="5"/>
      <c r="J40" s="6" t="str">
        <f>'[1]Výzva na prieskum trhu'!$C$111</f>
        <v xml:space="preserve">Príloha č. 2: </v>
      </c>
      <c r="K40" s="6"/>
      <c r="M40" s="7" t="s">
        <v>1</v>
      </c>
    </row>
    <row r="41" spans="1:13" s="2" customFormat="1" ht="23.25" x14ac:dyDescent="0.25">
      <c r="A41" s="2">
        <f>IF([1]summary!$F$7=M40,0,1)</f>
        <v>1</v>
      </c>
      <c r="B41" s="8" t="str">
        <f ca="1">IF([1]summary!$F$7=$M$4,"",IF(OR([1]summary!$K$39="",[1]summary!$K$39&gt;=[1]summary!$K$37),'[1]Výzva na prieskum trhu'!$B$2,'[1]Súťažné podklady'!$C$617))</f>
        <v>Kúpna zmluva – Príloha č. 2:</v>
      </c>
      <c r="C41" s="8"/>
      <c r="D41" s="8"/>
      <c r="E41" s="8"/>
      <c r="F41" s="8"/>
      <c r="G41" s="8"/>
      <c r="H41" s="8"/>
      <c r="I41" s="8"/>
      <c r="J41" s="8"/>
      <c r="K41" s="9"/>
      <c r="M41" s="7"/>
    </row>
    <row r="42" spans="1:13" s="2" customFormat="1" x14ac:dyDescent="0.25">
      <c r="A42" s="2">
        <f>$A$5</f>
        <v>1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M42" s="7"/>
    </row>
    <row r="43" spans="1:13" s="2" customFormat="1" ht="23.25" x14ac:dyDescent="0.25">
      <c r="A43" s="2">
        <f>$A$5</f>
        <v>1</v>
      </c>
      <c r="B43" s="8" t="str">
        <f ca="1">IF([1]summary!$F$7=$M$4,"",IF(OR([1]summary!$K$39="",[1]summary!$K$39&gt;=[1]summary!$K$37),'[1]Výzva na prieskum trhu'!$E$111,'[1]Súťažné podklady'!$F$617))</f>
        <v>Rozpočet cenovej ponuky</v>
      </c>
      <c r="C43" s="8"/>
      <c r="D43" s="8"/>
      <c r="E43" s="8"/>
      <c r="F43" s="8"/>
      <c r="G43" s="8"/>
      <c r="H43" s="8"/>
      <c r="I43" s="8"/>
      <c r="J43" s="8"/>
      <c r="K43" s="9"/>
      <c r="M43" s="7"/>
    </row>
    <row r="44" spans="1:13" s="1" customFormat="1" x14ac:dyDescent="0.25">
      <c r="A44" s="2">
        <f>$A$5</f>
        <v>1</v>
      </c>
      <c r="B44" s="11"/>
    </row>
    <row r="45" spans="1:13" s="1" customFormat="1" x14ac:dyDescent="0.25">
      <c r="A45" s="1">
        <f ca="1">IF(OR([1]summary!$K$39="",[1]summary!$K$39&gt;=[1]summary!$K$37),1,0)</f>
        <v>0</v>
      </c>
      <c r="B45" s="12" t="s">
        <v>2</v>
      </c>
      <c r="C45" s="12"/>
      <c r="D45" s="12"/>
      <c r="E45" s="12"/>
      <c r="F45" s="12"/>
      <c r="G45" s="12"/>
      <c r="H45" s="12"/>
      <c r="I45" s="12"/>
      <c r="J45" s="12"/>
      <c r="K45" s="13"/>
    </row>
    <row r="46" spans="1:13" s="1" customFormat="1" x14ac:dyDescent="0.25">
      <c r="A46" s="1">
        <f t="shared" ref="A46:A60" ca="1" si="4">$A$9</f>
        <v>0</v>
      </c>
      <c r="B46" s="12"/>
      <c r="C46" s="12"/>
      <c r="D46" s="12"/>
      <c r="E46" s="12"/>
      <c r="F46" s="12"/>
      <c r="G46" s="12"/>
      <c r="H46" s="12"/>
      <c r="I46" s="12"/>
      <c r="J46" s="12"/>
      <c r="K46" s="13"/>
    </row>
    <row r="47" spans="1:13" s="1" customFormat="1" ht="15.75" thickBot="1" x14ac:dyDescent="0.3">
      <c r="A47" s="1">
        <f t="shared" ca="1" si="4"/>
        <v>0</v>
      </c>
      <c r="B47" s="11"/>
    </row>
    <row r="48" spans="1:13" s="14" customFormat="1" ht="19.5" customHeight="1" thickBot="1" x14ac:dyDescent="0.3">
      <c r="A48" s="1">
        <f t="shared" ca="1" si="4"/>
        <v>0</v>
      </c>
      <c r="C48" s="15" t="str">
        <f ca="1">"Identifikačné údaje "&amp;IF(OR([1]summary!$K$39="",[1]summary!$K$39&gt;=[1]summary!$K$37),"navrhovateľa:","dodávateľa:")</f>
        <v>Identifikačné údaje dodávateľa:</v>
      </c>
      <c r="D48" s="16"/>
      <c r="E48" s="16"/>
      <c r="F48" s="17"/>
    </row>
    <row r="49" spans="1:13" s="14" customFormat="1" ht="19.5" customHeight="1" x14ac:dyDescent="0.25">
      <c r="A49" s="1">
        <f t="shared" ca="1" si="4"/>
        <v>0</v>
      </c>
      <c r="C49" s="18" t="s">
        <v>3</v>
      </c>
      <c r="D49" s="19"/>
      <c r="E49" s="20"/>
      <c r="F49" s="21"/>
    </row>
    <row r="50" spans="1:13" s="14" customFormat="1" ht="39" customHeight="1" x14ac:dyDescent="0.25">
      <c r="A50" s="1">
        <f t="shared" ca="1" si="4"/>
        <v>0</v>
      </c>
      <c r="C50" s="22" t="s">
        <v>4</v>
      </c>
      <c r="D50" s="23"/>
      <c r="E50" s="24"/>
      <c r="F50" s="25"/>
    </row>
    <row r="51" spans="1:13" s="14" customFormat="1" ht="19.5" customHeight="1" x14ac:dyDescent="0.25">
      <c r="A51" s="1">
        <f t="shared" ca="1" si="4"/>
        <v>0</v>
      </c>
      <c r="C51" s="26" t="s">
        <v>5</v>
      </c>
      <c r="D51" s="27"/>
      <c r="E51" s="24"/>
      <c r="F51" s="25"/>
    </row>
    <row r="52" spans="1:13" s="14" customFormat="1" ht="19.5" customHeight="1" x14ac:dyDescent="0.25">
      <c r="A52" s="1">
        <f t="shared" ca="1" si="4"/>
        <v>0</v>
      </c>
      <c r="C52" s="26" t="s">
        <v>6</v>
      </c>
      <c r="D52" s="27"/>
      <c r="E52" s="24"/>
      <c r="F52" s="25"/>
    </row>
    <row r="53" spans="1:13" s="14" customFormat="1" ht="19.5" customHeight="1" x14ac:dyDescent="0.25">
      <c r="A53" s="1">
        <f t="shared" ca="1" si="4"/>
        <v>0</v>
      </c>
      <c r="C53" s="26" t="s">
        <v>7</v>
      </c>
      <c r="D53" s="27"/>
      <c r="E53" s="24"/>
      <c r="F53" s="25"/>
    </row>
    <row r="54" spans="1:13" s="14" customFormat="1" ht="19.5" customHeight="1" x14ac:dyDescent="0.25">
      <c r="A54" s="1">
        <f t="shared" ca="1" si="4"/>
        <v>0</v>
      </c>
      <c r="C54" s="26" t="s">
        <v>8</v>
      </c>
      <c r="D54" s="27"/>
      <c r="E54" s="24"/>
      <c r="F54" s="25"/>
    </row>
    <row r="55" spans="1:13" s="14" customFormat="1" ht="19.5" customHeight="1" x14ac:dyDescent="0.25">
      <c r="A55" s="1">
        <f t="shared" ca="1" si="4"/>
        <v>0</v>
      </c>
      <c r="C55" s="26" t="s">
        <v>9</v>
      </c>
      <c r="D55" s="27"/>
      <c r="E55" s="24"/>
      <c r="F55" s="25"/>
    </row>
    <row r="56" spans="1:13" s="14" customFormat="1" ht="19.5" customHeight="1" thickBot="1" x14ac:dyDescent="0.3">
      <c r="A56" s="1">
        <f t="shared" ca="1" si="4"/>
        <v>0</v>
      </c>
      <c r="C56" s="26" t="s">
        <v>10</v>
      </c>
      <c r="D56" s="27"/>
      <c r="E56" s="24"/>
      <c r="F56" s="25"/>
    </row>
    <row r="57" spans="1:13" x14ac:dyDescent="0.25">
      <c r="A57" s="1">
        <f t="shared" ca="1" si="4"/>
        <v>0</v>
      </c>
      <c r="B57" s="28"/>
      <c r="C57" s="29"/>
      <c r="D57" s="29"/>
      <c r="E57" s="29"/>
      <c r="F57" s="29"/>
      <c r="G57" s="30"/>
    </row>
    <row r="58" spans="1:13" x14ac:dyDescent="0.25">
      <c r="A58" s="1">
        <f t="shared" ca="1" si="4"/>
        <v>0</v>
      </c>
      <c r="C58" s="30"/>
      <c r="D58" s="30"/>
      <c r="E58" s="30"/>
      <c r="F58" s="30"/>
    </row>
    <row r="59" spans="1:13" ht="18.75" x14ac:dyDescent="0.3">
      <c r="A59" s="1">
        <f t="shared" ca="1" si="4"/>
        <v>0</v>
      </c>
      <c r="B59" s="33" t="str">
        <f ca="1">"Špecifikácia cien v ponuke "&amp;IF(OR([1]summary!$K$39="",[1]summary!$K$39&gt;=[1]summary!$K$37),"navrhovateľa:","dodávateľa:")</f>
        <v>Špecifikácia cien v ponuke dodávateľa:</v>
      </c>
      <c r="C59" s="33"/>
      <c r="D59" s="33"/>
      <c r="E59" s="33"/>
      <c r="F59" s="33"/>
      <c r="G59" s="33"/>
      <c r="H59" s="33"/>
      <c r="I59" s="33"/>
      <c r="J59" s="33"/>
      <c r="K59" s="34"/>
    </row>
    <row r="60" spans="1:13" x14ac:dyDescent="0.25">
      <c r="A60" s="1">
        <f t="shared" ca="1" si="4"/>
        <v>0</v>
      </c>
    </row>
    <row r="61" spans="1:13" x14ac:dyDescent="0.25">
      <c r="A61" s="14">
        <f t="shared" ref="A61:A75" si="5">$A$5</f>
        <v>1</v>
      </c>
      <c r="B61" s="35" t="s">
        <v>32</v>
      </c>
      <c r="C61" s="35"/>
      <c r="D61" s="36" t="s">
        <v>33</v>
      </c>
      <c r="E61" s="36"/>
      <c r="F61" s="36"/>
      <c r="G61" s="36"/>
      <c r="H61" s="36"/>
      <c r="I61" s="36"/>
      <c r="J61" s="36"/>
      <c r="K61" s="1"/>
      <c r="L61" s="37"/>
      <c r="M61" s="37"/>
    </row>
    <row r="62" spans="1:13" ht="15.75" thickBot="1" x14ac:dyDescent="0.3">
      <c r="A62" s="14">
        <f t="shared" si="5"/>
        <v>1</v>
      </c>
    </row>
    <row r="63" spans="1:13" ht="30" customHeight="1" thickBot="1" x14ac:dyDescent="0.3">
      <c r="A63" s="14">
        <f t="shared" si="5"/>
        <v>1</v>
      </c>
      <c r="B63" s="38" t="s">
        <v>13</v>
      </c>
      <c r="C63" s="39"/>
      <c r="D63" s="40"/>
      <c r="E63" s="41" t="s">
        <v>14</v>
      </c>
      <c r="F63" s="42" t="s">
        <v>15</v>
      </c>
      <c r="G63" s="43" t="s">
        <v>16</v>
      </c>
      <c r="H63" s="44" t="s">
        <v>17</v>
      </c>
      <c r="I63" s="43" t="s">
        <v>18</v>
      </c>
      <c r="J63" s="45" t="s">
        <v>19</v>
      </c>
      <c r="K63" s="45" t="s">
        <v>20</v>
      </c>
    </row>
    <row r="64" spans="1:13" ht="42.75" customHeight="1" thickBot="1" x14ac:dyDescent="0.3">
      <c r="A64" s="14">
        <f t="shared" si="5"/>
        <v>1</v>
      </c>
      <c r="B64" s="46" t="s">
        <v>21</v>
      </c>
      <c r="C64" s="47"/>
      <c r="D64" s="48" t="s">
        <v>33</v>
      </c>
      <c r="E64" s="49"/>
      <c r="F64" s="50"/>
      <c r="G64" s="51" t="s">
        <v>22</v>
      </c>
      <c r="H64" s="52"/>
      <c r="I64" s="53">
        <v>1</v>
      </c>
      <c r="J64" s="54" t="str">
        <f>IF(AND(H64&lt;&gt;"",I64&lt;&gt;""),H64*I64,"")</f>
        <v/>
      </c>
      <c r="K64" s="54" t="str">
        <f>IF(J64&lt;&gt;"",J64*1.2,"")</f>
        <v/>
      </c>
    </row>
    <row r="65" spans="1:13" ht="30" customHeight="1" x14ac:dyDescent="0.25">
      <c r="A65" s="14">
        <f t="shared" si="5"/>
        <v>1</v>
      </c>
      <c r="B65" s="46" t="s">
        <v>23</v>
      </c>
      <c r="C65" s="47"/>
      <c r="D65" s="55" t="s">
        <v>24</v>
      </c>
      <c r="E65" s="56" t="s">
        <v>25</v>
      </c>
      <c r="F65" s="57" t="s">
        <v>25</v>
      </c>
      <c r="G65" s="58" t="s">
        <v>25</v>
      </c>
      <c r="H65" s="59"/>
      <c r="I65" s="60">
        <v>1</v>
      </c>
      <c r="J65" s="61" t="str">
        <f t="shared" ref="J65:J67" si="6">IF(AND(H65&lt;&gt;"",I65&lt;&gt;""),H65*I65,"")</f>
        <v/>
      </c>
      <c r="K65" s="61" t="str">
        <f t="shared" ref="K65:K67" si="7">IF(J65&lt;&gt;"",J65*1.2,"")</f>
        <v/>
      </c>
    </row>
    <row r="66" spans="1:13" ht="30" customHeight="1" x14ac:dyDescent="0.25">
      <c r="A66" s="14">
        <f t="shared" si="5"/>
        <v>1</v>
      </c>
      <c r="B66" s="62"/>
      <c r="C66" s="63"/>
      <c r="D66" s="64" t="s">
        <v>26</v>
      </c>
      <c r="E66" s="65" t="s">
        <v>25</v>
      </c>
      <c r="F66" s="66" t="s">
        <v>25</v>
      </c>
      <c r="G66" s="67" t="s">
        <v>25</v>
      </c>
      <c r="H66" s="68"/>
      <c r="I66" s="69">
        <v>1</v>
      </c>
      <c r="J66" s="70" t="str">
        <f t="shared" si="6"/>
        <v/>
      </c>
      <c r="K66" s="70" t="str">
        <f t="shared" si="7"/>
        <v/>
      </c>
    </row>
    <row r="67" spans="1:13" ht="30" customHeight="1" thickBot="1" x14ac:dyDescent="0.3">
      <c r="A67" s="14">
        <f t="shared" si="5"/>
        <v>1</v>
      </c>
      <c r="B67" s="71"/>
      <c r="C67" s="72"/>
      <c r="D67" s="73" t="s">
        <v>27</v>
      </c>
      <c r="E67" s="74" t="s">
        <v>25</v>
      </c>
      <c r="F67" s="75" t="s">
        <v>25</v>
      </c>
      <c r="G67" s="76" t="s">
        <v>25</v>
      </c>
      <c r="H67" s="77"/>
      <c r="I67" s="78">
        <v>1</v>
      </c>
      <c r="J67" s="79" t="str">
        <f t="shared" si="6"/>
        <v/>
      </c>
      <c r="K67" s="79" t="str">
        <f t="shared" si="7"/>
        <v/>
      </c>
    </row>
    <row r="68" spans="1:13" ht="30" customHeight="1" thickBot="1" x14ac:dyDescent="0.3">
      <c r="A68" s="14">
        <f t="shared" si="5"/>
        <v>1</v>
      </c>
      <c r="B68" s="80" t="s">
        <v>28</v>
      </c>
      <c r="C68" s="81"/>
      <c r="D68" s="81"/>
      <c r="E68" s="81"/>
      <c r="F68" s="81"/>
      <c r="G68" s="81"/>
      <c r="I68" s="82" t="s">
        <v>29</v>
      </c>
      <c r="J68" s="83" t="str">
        <f>IF(SUM(J64:J67)&gt;0,SUM(J64:J67),"")</f>
        <v/>
      </c>
      <c r="K68" s="83" t="str">
        <f>IF(SUM(K64:K67)&gt;0,SUM(K64:K67),"")</f>
        <v/>
      </c>
    </row>
    <row r="69" spans="1:13" x14ac:dyDescent="0.25">
      <c r="A69" s="14">
        <f t="shared" si="5"/>
        <v>1</v>
      </c>
    </row>
    <row r="70" spans="1:13" x14ac:dyDescent="0.25">
      <c r="A70" s="14">
        <f t="shared" si="5"/>
        <v>1</v>
      </c>
    </row>
    <row r="71" spans="1:13" x14ac:dyDescent="0.25">
      <c r="A71" s="14">
        <f t="shared" si="5"/>
        <v>1</v>
      </c>
    </row>
    <row r="72" spans="1:13" x14ac:dyDescent="0.25">
      <c r="A72" s="14">
        <f t="shared" si="5"/>
        <v>1</v>
      </c>
      <c r="C72" s="84" t="s">
        <v>30</v>
      </c>
      <c r="D72" s="85"/>
    </row>
    <row r="73" spans="1:13" s="86" customFormat="1" x14ac:dyDescent="0.25">
      <c r="A73" s="14">
        <f t="shared" si="5"/>
        <v>1</v>
      </c>
      <c r="C73" s="84"/>
    </row>
    <row r="74" spans="1:13" s="86" customFormat="1" ht="15" customHeight="1" x14ac:dyDescent="0.25">
      <c r="A74" s="14">
        <f t="shared" si="5"/>
        <v>1</v>
      </c>
      <c r="C74" s="84" t="s">
        <v>31</v>
      </c>
      <c r="D74" s="85"/>
      <c r="G74" s="87"/>
      <c r="H74" s="87"/>
      <c r="I74" s="87"/>
      <c r="J74" s="87"/>
    </row>
    <row r="75" spans="1:13" s="86" customFormat="1" x14ac:dyDescent="0.25">
      <c r="A75" s="14">
        <f t="shared" si="5"/>
        <v>1</v>
      </c>
      <c r="F75" s="88"/>
      <c r="G75" s="89" t="str">
        <f ca="1">"podpis a pečiatka "&amp;IF(OR([1]summary!$K$39="",[1]summary!$K$39&gt;=[1]summary!$K$37),"navrhovateľa","dodávateľa")</f>
        <v>podpis a pečiatka dodávateľa</v>
      </c>
      <c r="H75" s="89"/>
      <c r="I75" s="89"/>
      <c r="J75" s="89"/>
    </row>
    <row r="76" spans="1:13" s="2" customFormat="1" ht="21" x14ac:dyDescent="0.25">
      <c r="A76" s="2">
        <f ca="1">IF(OR([1]summary!$K$39="",[1]summary!$K$39&gt;=[1]summary!$K$37),1,0)*$A$5</f>
        <v>0</v>
      </c>
      <c r="B76" s="4"/>
      <c r="C76" s="5"/>
      <c r="D76" s="5"/>
      <c r="E76" s="5"/>
      <c r="F76" s="5"/>
      <c r="G76" s="5"/>
      <c r="H76" s="5"/>
      <c r="I76" s="5"/>
      <c r="J76" s="6" t="str">
        <f>'[1]Výzva na prieskum trhu'!$C$111</f>
        <v xml:space="preserve">Príloha č. 2: </v>
      </c>
      <c r="K76" s="6"/>
      <c r="M76" s="7" t="s">
        <v>1</v>
      </c>
    </row>
    <row r="77" spans="1:13" s="2" customFormat="1" ht="23.25" x14ac:dyDescent="0.25">
      <c r="A77" s="2">
        <f>IF([1]summary!$F$7=M76,0,1)</f>
        <v>1</v>
      </c>
      <c r="B77" s="8" t="str">
        <f ca="1">IF([1]summary!$F$7=$M$4,"",IF(OR([1]summary!$K$39="",[1]summary!$K$39&gt;=[1]summary!$K$37),'[1]Výzva na prieskum trhu'!$B$2,'[1]Súťažné podklady'!$C$617))</f>
        <v>Kúpna zmluva – Príloha č. 2:</v>
      </c>
      <c r="C77" s="8"/>
      <c r="D77" s="8"/>
      <c r="E77" s="8"/>
      <c r="F77" s="8"/>
      <c r="G77" s="8"/>
      <c r="H77" s="8"/>
      <c r="I77" s="8"/>
      <c r="J77" s="8"/>
      <c r="K77" s="9"/>
      <c r="M77" s="7"/>
    </row>
    <row r="78" spans="1:13" s="2" customFormat="1" x14ac:dyDescent="0.25">
      <c r="A78" s="2">
        <f>$A$5</f>
        <v>1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M78" s="7"/>
    </row>
    <row r="79" spans="1:13" s="2" customFormat="1" ht="23.25" x14ac:dyDescent="0.25">
      <c r="A79" s="2">
        <f>$A$5</f>
        <v>1</v>
      </c>
      <c r="B79" s="8" t="str">
        <f ca="1">IF([1]summary!$F$7=$M$4,"",IF(OR([1]summary!$K$39="",[1]summary!$K$39&gt;=[1]summary!$K$37),'[1]Výzva na prieskum trhu'!$E$111,'[1]Súťažné podklady'!$F$617))</f>
        <v>Rozpočet cenovej ponuky</v>
      </c>
      <c r="C79" s="8"/>
      <c r="D79" s="8"/>
      <c r="E79" s="8"/>
      <c r="F79" s="8"/>
      <c r="G79" s="8"/>
      <c r="H79" s="8"/>
      <c r="I79" s="8"/>
      <c r="J79" s="8"/>
      <c r="K79" s="9"/>
      <c r="M79" s="7"/>
    </row>
    <row r="80" spans="1:13" s="1" customFormat="1" x14ac:dyDescent="0.25">
      <c r="A80" s="2">
        <f>$A$5</f>
        <v>1</v>
      </c>
      <c r="B80" s="11"/>
    </row>
    <row r="81" spans="1:11" s="1" customFormat="1" x14ac:dyDescent="0.25">
      <c r="A81" s="1">
        <f ca="1">IF(OR([1]summary!$K$39="",[1]summary!$K$39&gt;=[1]summary!$K$37),1,0)</f>
        <v>0</v>
      </c>
      <c r="B81" s="12" t="s">
        <v>2</v>
      </c>
      <c r="C81" s="12"/>
      <c r="D81" s="12"/>
      <c r="E81" s="12"/>
      <c r="F81" s="12"/>
      <c r="G81" s="12"/>
      <c r="H81" s="12"/>
      <c r="I81" s="12"/>
      <c r="J81" s="12"/>
      <c r="K81" s="13"/>
    </row>
    <row r="82" spans="1:11" s="1" customFormat="1" x14ac:dyDescent="0.25">
      <c r="A82" s="1">
        <f t="shared" ref="A82:A96" ca="1" si="8">$A$9</f>
        <v>0</v>
      </c>
      <c r="B82" s="12"/>
      <c r="C82" s="12"/>
      <c r="D82" s="12"/>
      <c r="E82" s="12"/>
      <c r="F82" s="12"/>
      <c r="G82" s="12"/>
      <c r="H82" s="12"/>
      <c r="I82" s="12"/>
      <c r="J82" s="12"/>
      <c r="K82" s="13"/>
    </row>
    <row r="83" spans="1:11" s="1" customFormat="1" ht="15.75" thickBot="1" x14ac:dyDescent="0.3">
      <c r="A83" s="1">
        <f t="shared" ca="1" si="8"/>
        <v>0</v>
      </c>
      <c r="B83" s="11"/>
    </row>
    <row r="84" spans="1:11" s="14" customFormat="1" ht="19.5" customHeight="1" thickBot="1" x14ac:dyDescent="0.3">
      <c r="A84" s="1">
        <f t="shared" ca="1" si="8"/>
        <v>0</v>
      </c>
      <c r="C84" s="15" t="str">
        <f ca="1">"Identifikačné údaje "&amp;IF(OR([1]summary!$K$39="",[1]summary!$K$39&gt;=[1]summary!$K$37),"navrhovateľa:","dodávateľa:")</f>
        <v>Identifikačné údaje dodávateľa:</v>
      </c>
      <c r="D84" s="16"/>
      <c r="E84" s="16"/>
      <c r="F84" s="17"/>
    </row>
    <row r="85" spans="1:11" s="14" customFormat="1" ht="19.5" customHeight="1" x14ac:dyDescent="0.25">
      <c r="A85" s="1">
        <f t="shared" ca="1" si="8"/>
        <v>0</v>
      </c>
      <c r="C85" s="18" t="s">
        <v>3</v>
      </c>
      <c r="D85" s="19"/>
      <c r="E85" s="20"/>
      <c r="F85" s="21"/>
    </row>
    <row r="86" spans="1:11" s="14" customFormat="1" ht="39" customHeight="1" x14ac:dyDescent="0.25">
      <c r="A86" s="1">
        <f t="shared" ca="1" si="8"/>
        <v>0</v>
      </c>
      <c r="C86" s="22" t="s">
        <v>4</v>
      </c>
      <c r="D86" s="23"/>
      <c r="E86" s="24"/>
      <c r="F86" s="25"/>
    </row>
    <row r="87" spans="1:11" s="14" customFormat="1" ht="19.5" customHeight="1" x14ac:dyDescent="0.25">
      <c r="A87" s="1">
        <f t="shared" ca="1" si="8"/>
        <v>0</v>
      </c>
      <c r="C87" s="26" t="s">
        <v>5</v>
      </c>
      <c r="D87" s="27"/>
      <c r="E87" s="24"/>
      <c r="F87" s="25"/>
    </row>
    <row r="88" spans="1:11" s="14" customFormat="1" ht="19.5" customHeight="1" x14ac:dyDescent="0.25">
      <c r="A88" s="1">
        <f t="shared" ca="1" si="8"/>
        <v>0</v>
      </c>
      <c r="C88" s="26" t="s">
        <v>6</v>
      </c>
      <c r="D88" s="27"/>
      <c r="E88" s="24"/>
      <c r="F88" s="25"/>
    </row>
    <row r="89" spans="1:11" s="14" customFormat="1" ht="19.5" customHeight="1" x14ac:dyDescent="0.25">
      <c r="A89" s="1">
        <f t="shared" ca="1" si="8"/>
        <v>0</v>
      </c>
      <c r="C89" s="26" t="s">
        <v>7</v>
      </c>
      <c r="D89" s="27"/>
      <c r="E89" s="24"/>
      <c r="F89" s="25"/>
    </row>
    <row r="90" spans="1:11" s="14" customFormat="1" ht="19.5" customHeight="1" x14ac:dyDescent="0.25">
      <c r="A90" s="1">
        <f t="shared" ca="1" si="8"/>
        <v>0</v>
      </c>
      <c r="C90" s="26" t="s">
        <v>8</v>
      </c>
      <c r="D90" s="27"/>
      <c r="E90" s="24"/>
      <c r="F90" s="25"/>
    </row>
    <row r="91" spans="1:11" s="14" customFormat="1" ht="19.5" customHeight="1" x14ac:dyDescent="0.25">
      <c r="A91" s="1">
        <f t="shared" ca="1" si="8"/>
        <v>0</v>
      </c>
      <c r="C91" s="26" t="s">
        <v>9</v>
      </c>
      <c r="D91" s="27"/>
      <c r="E91" s="24"/>
      <c r="F91" s="25"/>
    </row>
    <row r="92" spans="1:11" s="14" customFormat="1" ht="19.5" customHeight="1" thickBot="1" x14ac:dyDescent="0.3">
      <c r="A92" s="1">
        <f t="shared" ca="1" si="8"/>
        <v>0</v>
      </c>
      <c r="C92" s="26" t="s">
        <v>10</v>
      </c>
      <c r="D92" s="27"/>
      <c r="E92" s="24"/>
      <c r="F92" s="25"/>
    </row>
    <row r="93" spans="1:11" x14ac:dyDescent="0.25">
      <c r="A93" s="1">
        <f t="shared" ca="1" si="8"/>
        <v>0</v>
      </c>
      <c r="B93" s="28"/>
      <c r="C93" s="29"/>
      <c r="D93" s="29"/>
      <c r="E93" s="29"/>
      <c r="F93" s="29"/>
      <c r="G93" s="30"/>
    </row>
    <row r="94" spans="1:11" x14ac:dyDescent="0.25">
      <c r="A94" s="1">
        <f t="shared" ca="1" si="8"/>
        <v>0</v>
      </c>
      <c r="C94" s="30"/>
      <c r="D94" s="30"/>
      <c r="E94" s="30"/>
      <c r="F94" s="30"/>
    </row>
    <row r="95" spans="1:11" ht="18.75" x14ac:dyDescent="0.3">
      <c r="A95" s="1">
        <f t="shared" ca="1" si="8"/>
        <v>0</v>
      </c>
      <c r="B95" s="33" t="str">
        <f ca="1">"Špecifikácia cien v ponuke "&amp;IF(OR([1]summary!$K$39="",[1]summary!$K$39&gt;=[1]summary!$K$37),"navrhovateľa:","dodávateľa:")</f>
        <v>Špecifikácia cien v ponuke dodávateľa:</v>
      </c>
      <c r="C95" s="33"/>
      <c r="D95" s="33"/>
      <c r="E95" s="33"/>
      <c r="F95" s="33"/>
      <c r="G95" s="33"/>
      <c r="H95" s="33"/>
      <c r="I95" s="33"/>
      <c r="J95" s="33"/>
      <c r="K95" s="34"/>
    </row>
    <row r="96" spans="1:11" x14ac:dyDescent="0.25">
      <c r="A96" s="1">
        <f t="shared" ca="1" si="8"/>
        <v>0</v>
      </c>
    </row>
    <row r="97" spans="1:13" x14ac:dyDescent="0.25">
      <c r="A97" s="14">
        <f t="shared" ref="A97:A111" si="9">$A$5</f>
        <v>1</v>
      </c>
      <c r="B97" s="35" t="s">
        <v>34</v>
      </c>
      <c r="C97" s="35"/>
      <c r="D97" s="36" t="s">
        <v>35</v>
      </c>
      <c r="E97" s="36"/>
      <c r="F97" s="36"/>
      <c r="G97" s="36"/>
      <c r="H97" s="36"/>
      <c r="I97" s="36"/>
      <c r="J97" s="36"/>
      <c r="K97" s="1"/>
      <c r="L97" s="37"/>
      <c r="M97" s="37"/>
    </row>
    <row r="98" spans="1:13" ht="15.75" thickBot="1" x14ac:dyDescent="0.3">
      <c r="A98" s="14">
        <f t="shared" si="9"/>
        <v>1</v>
      </c>
    </row>
    <row r="99" spans="1:13" ht="30" customHeight="1" thickBot="1" x14ac:dyDescent="0.3">
      <c r="A99" s="14">
        <f t="shared" si="9"/>
        <v>1</v>
      </c>
      <c r="B99" s="38" t="s">
        <v>13</v>
      </c>
      <c r="C99" s="39"/>
      <c r="D99" s="40"/>
      <c r="E99" s="41" t="s">
        <v>14</v>
      </c>
      <c r="F99" s="42" t="s">
        <v>15</v>
      </c>
      <c r="G99" s="43" t="s">
        <v>16</v>
      </c>
      <c r="H99" s="44" t="s">
        <v>17</v>
      </c>
      <c r="I99" s="43" t="s">
        <v>18</v>
      </c>
      <c r="J99" s="45" t="s">
        <v>19</v>
      </c>
      <c r="K99" s="45" t="s">
        <v>20</v>
      </c>
    </row>
    <row r="100" spans="1:13" ht="39" customHeight="1" thickBot="1" x14ac:dyDescent="0.3">
      <c r="A100" s="14">
        <f t="shared" si="9"/>
        <v>1</v>
      </c>
      <c r="B100" s="46" t="s">
        <v>21</v>
      </c>
      <c r="C100" s="47"/>
      <c r="D100" s="48" t="s">
        <v>35</v>
      </c>
      <c r="E100" s="49"/>
      <c r="F100" s="50"/>
      <c r="G100" s="51" t="s">
        <v>22</v>
      </c>
      <c r="H100" s="52"/>
      <c r="I100" s="53">
        <v>1</v>
      </c>
      <c r="J100" s="54" t="str">
        <f>IF(AND(H100&lt;&gt;"",I100&lt;&gt;""),H100*I100,"")</f>
        <v/>
      </c>
      <c r="K100" s="54" t="str">
        <f>IF(J100&lt;&gt;"",J100*1.2,"")</f>
        <v/>
      </c>
    </row>
    <row r="101" spans="1:13" ht="30" customHeight="1" x14ac:dyDescent="0.25">
      <c r="A101" s="14">
        <f t="shared" si="9"/>
        <v>1</v>
      </c>
      <c r="B101" s="46" t="s">
        <v>23</v>
      </c>
      <c r="C101" s="47"/>
      <c r="D101" s="55" t="s">
        <v>24</v>
      </c>
      <c r="E101" s="56" t="s">
        <v>25</v>
      </c>
      <c r="F101" s="57" t="s">
        <v>25</v>
      </c>
      <c r="G101" s="58" t="s">
        <v>25</v>
      </c>
      <c r="H101" s="59"/>
      <c r="I101" s="60">
        <v>1</v>
      </c>
      <c r="J101" s="61" t="str">
        <f t="shared" ref="J101:J103" si="10">IF(AND(H101&lt;&gt;"",I101&lt;&gt;""),H101*I101,"")</f>
        <v/>
      </c>
      <c r="K101" s="61" t="str">
        <f t="shared" ref="K101:K103" si="11">IF(J101&lt;&gt;"",J101*1.2,"")</f>
        <v/>
      </c>
    </row>
    <row r="102" spans="1:13" ht="30" customHeight="1" x14ac:dyDescent="0.25">
      <c r="A102" s="14">
        <f t="shared" si="9"/>
        <v>1</v>
      </c>
      <c r="B102" s="62"/>
      <c r="C102" s="63"/>
      <c r="D102" s="64" t="s">
        <v>26</v>
      </c>
      <c r="E102" s="65" t="s">
        <v>25</v>
      </c>
      <c r="F102" s="66" t="s">
        <v>25</v>
      </c>
      <c r="G102" s="67" t="s">
        <v>25</v>
      </c>
      <c r="H102" s="68"/>
      <c r="I102" s="69">
        <v>1</v>
      </c>
      <c r="J102" s="70" t="str">
        <f t="shared" si="10"/>
        <v/>
      </c>
      <c r="K102" s="70" t="str">
        <f t="shared" si="11"/>
        <v/>
      </c>
    </row>
    <row r="103" spans="1:13" ht="30" customHeight="1" thickBot="1" x14ac:dyDescent="0.3">
      <c r="A103" s="14">
        <f t="shared" si="9"/>
        <v>1</v>
      </c>
      <c r="B103" s="71"/>
      <c r="C103" s="72"/>
      <c r="D103" s="73" t="s">
        <v>27</v>
      </c>
      <c r="E103" s="74" t="s">
        <v>25</v>
      </c>
      <c r="F103" s="75" t="s">
        <v>25</v>
      </c>
      <c r="G103" s="76" t="s">
        <v>25</v>
      </c>
      <c r="H103" s="77"/>
      <c r="I103" s="78">
        <v>1</v>
      </c>
      <c r="J103" s="79" t="str">
        <f t="shared" si="10"/>
        <v/>
      </c>
      <c r="K103" s="79" t="str">
        <f t="shared" si="11"/>
        <v/>
      </c>
    </row>
    <row r="104" spans="1:13" ht="30" customHeight="1" thickBot="1" x14ac:dyDescent="0.3">
      <c r="A104" s="14">
        <f t="shared" si="9"/>
        <v>1</v>
      </c>
      <c r="B104" s="80" t="s">
        <v>28</v>
      </c>
      <c r="C104" s="81"/>
      <c r="D104" s="81"/>
      <c r="E104" s="81"/>
      <c r="F104" s="81"/>
      <c r="G104" s="81"/>
      <c r="I104" s="82" t="s">
        <v>29</v>
      </c>
      <c r="J104" s="83" t="str">
        <f>IF(SUM(J100:J103)&gt;0,SUM(J100:J103),"")</f>
        <v/>
      </c>
      <c r="K104" s="83" t="str">
        <f>IF(SUM(K100:K103)&gt;0,SUM(K100:K103),"")</f>
        <v/>
      </c>
    </row>
    <row r="105" spans="1:13" x14ac:dyDescent="0.25">
      <c r="A105" s="14">
        <f t="shared" si="9"/>
        <v>1</v>
      </c>
    </row>
    <row r="106" spans="1:13" x14ac:dyDescent="0.25">
      <c r="A106" s="14">
        <f t="shared" si="9"/>
        <v>1</v>
      </c>
    </row>
    <row r="107" spans="1:13" x14ac:dyDescent="0.25">
      <c r="A107" s="14">
        <f t="shared" si="9"/>
        <v>1</v>
      </c>
    </row>
    <row r="108" spans="1:13" x14ac:dyDescent="0.25">
      <c r="A108" s="14">
        <f t="shared" si="9"/>
        <v>1</v>
      </c>
      <c r="C108" s="84" t="s">
        <v>30</v>
      </c>
      <c r="D108" s="85"/>
    </row>
    <row r="109" spans="1:13" s="86" customFormat="1" x14ac:dyDescent="0.25">
      <c r="A109" s="14">
        <f t="shared" si="9"/>
        <v>1</v>
      </c>
      <c r="C109" s="84"/>
    </row>
    <row r="110" spans="1:13" s="86" customFormat="1" ht="15" customHeight="1" x14ac:dyDescent="0.25">
      <c r="A110" s="14">
        <f t="shared" si="9"/>
        <v>1</v>
      </c>
      <c r="C110" s="84" t="s">
        <v>31</v>
      </c>
      <c r="D110" s="85"/>
      <c r="G110" s="87"/>
      <c r="H110" s="87"/>
      <c r="I110" s="87"/>
      <c r="J110" s="87"/>
    </row>
    <row r="111" spans="1:13" s="86" customFormat="1" x14ac:dyDescent="0.25">
      <c r="A111" s="14">
        <f t="shared" si="9"/>
        <v>1</v>
      </c>
      <c r="F111" s="88"/>
      <c r="G111" s="89" t="str">
        <f ca="1">"podpis a pečiatka "&amp;IF(OR([1]summary!$K$39="",[1]summary!$K$39&gt;=[1]summary!$K$37),"navrhovateľa","dodávateľa")</f>
        <v>podpis a pečiatka dodávateľa</v>
      </c>
      <c r="H111" s="89"/>
      <c r="I111" s="89"/>
      <c r="J111" s="89"/>
    </row>
  </sheetData>
  <sheetProtection algorithmName="SHA-512" hashValue="aWJFA3anCvRV0Ia7gI7u5kisG15nqLRXk4XqNQYhbiOVWNgOxnaA2qyiYJKonjyW4pxleYFiG4Otaip+P3w1jw==" saltValue="hOuwkj88hx7fRtck7dzBkg==" spinCount="100000" sheet="1" objects="1" scenarios="1" selectLockedCells="1"/>
  <autoFilter ref="A1:A39"/>
  <mergeCells count="81">
    <mergeCell ref="G111:J111"/>
    <mergeCell ref="B95:J95"/>
    <mergeCell ref="B97:C97"/>
    <mergeCell ref="D97:J97"/>
    <mergeCell ref="B99:D99"/>
    <mergeCell ref="B100:C100"/>
    <mergeCell ref="B101:C103"/>
    <mergeCell ref="C90:D90"/>
    <mergeCell ref="E90:F90"/>
    <mergeCell ref="C91:D91"/>
    <mergeCell ref="E91:F91"/>
    <mergeCell ref="C92:D92"/>
    <mergeCell ref="E92:F92"/>
    <mergeCell ref="C87:D87"/>
    <mergeCell ref="E87:F87"/>
    <mergeCell ref="C88:D88"/>
    <mergeCell ref="E88:F88"/>
    <mergeCell ref="C89:D89"/>
    <mergeCell ref="E89:F89"/>
    <mergeCell ref="B81:J82"/>
    <mergeCell ref="C84:F84"/>
    <mergeCell ref="C85:D85"/>
    <mergeCell ref="E85:F85"/>
    <mergeCell ref="C86:D86"/>
    <mergeCell ref="E86:F86"/>
    <mergeCell ref="B63:D63"/>
    <mergeCell ref="B64:C64"/>
    <mergeCell ref="B65:C67"/>
    <mergeCell ref="G75:J75"/>
    <mergeCell ref="B77:J77"/>
    <mergeCell ref="B79:J79"/>
    <mergeCell ref="C55:D55"/>
    <mergeCell ref="E55:F55"/>
    <mergeCell ref="C56:D56"/>
    <mergeCell ref="E56:F56"/>
    <mergeCell ref="B59:J59"/>
    <mergeCell ref="B61:C61"/>
    <mergeCell ref="D61:J61"/>
    <mergeCell ref="C52:D52"/>
    <mergeCell ref="E52:F52"/>
    <mergeCell ref="C53:D53"/>
    <mergeCell ref="E53:F53"/>
    <mergeCell ref="C54:D54"/>
    <mergeCell ref="E54:F54"/>
    <mergeCell ref="C48:F48"/>
    <mergeCell ref="C49:D49"/>
    <mergeCell ref="E49:F49"/>
    <mergeCell ref="C50:D50"/>
    <mergeCell ref="E50:F50"/>
    <mergeCell ref="C51:D51"/>
    <mergeCell ref="E51:F51"/>
    <mergeCell ref="B28:C28"/>
    <mergeCell ref="B29:C31"/>
    <mergeCell ref="G39:J39"/>
    <mergeCell ref="B41:J41"/>
    <mergeCell ref="B43:J43"/>
    <mergeCell ref="B45:J46"/>
    <mergeCell ref="C20:D20"/>
    <mergeCell ref="E20:F20"/>
    <mergeCell ref="B23:J23"/>
    <mergeCell ref="B25:C25"/>
    <mergeCell ref="D25:J25"/>
    <mergeCell ref="B27:D27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B5:J5"/>
    <mergeCell ref="B7:J7"/>
    <mergeCell ref="B9:J10"/>
    <mergeCell ref="C12:F12"/>
    <mergeCell ref="C13:D13"/>
    <mergeCell ref="E13:F1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6" fitToHeight="1000" orientation="landscape" verticalDpi="360" r:id="rId1"/>
  <rowBreaks count="2" manualBreakCount="2">
    <brk id="39" min="1" max="10" man="1"/>
    <brk id="75" min="1" max="1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1C6A1877-6480-44DD-9352-2BC3BEB3A68E}">
            <xm:f>OR(OR('\Projekty\OP VaI_2016_de minimis\Engul s.r.o\VO\VO na 3 stroje nové\[PT + VO engul nové.xlsm]summary'!#REF!="",'\Projekty\OP VaI_2016_de minimis\Engul s.r.o\VO\VO na 3 stroje nové\[PT + VO engul nové.xlsm]summary'!#REF!&gt;='\Projekty\OP VaI_2016_de minimis\Engul s.r.o\VO\VO na 3 stroje nové\[PT + VO engul nové.xlsm]summary'!#REF!),LEFT('\Projekty\OP VaI_2016_de minimis\Engul s.r.o\VO\VO na 3 stroje nové\[PT + VO engul nové.xlsm]summary'!#REF!,8)="Cena bez")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right/>
                <top/>
                <bottom/>
                <vertical/>
                <horizontal/>
              </border>
            </x14:dxf>
          </x14:cfRule>
          <xm:sqref>K27:K32 K63:K68 K99:K104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Rudolf Horváth</dc:creator>
  <cp:lastModifiedBy>Ing. Rudolf Horváth</cp:lastModifiedBy>
  <dcterms:created xsi:type="dcterms:W3CDTF">2018-09-04T13:46:10Z</dcterms:created>
  <dcterms:modified xsi:type="dcterms:W3CDTF">2018-09-04T13:46:31Z</dcterms:modified>
</cp:coreProperties>
</file>